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rritos-my.sharepoint.com/personal/cramirez_cerritos_edu/Documents/Desktop/"/>
    </mc:Choice>
  </mc:AlternateContent>
  <xr:revisionPtr revIDLastSave="0" documentId="8_{2A780BAA-CE0E-4362-9FA2-5A35306786C4}" xr6:coauthVersionLast="36" xr6:coauthVersionMax="36" xr10:uidLastSave="{00000000-0000-0000-0000-000000000000}"/>
  <bookViews>
    <workbookView xWindow="0" yWindow="0" windowWidth="26055" windowHeight="10635" xr2:uid="{00000000-000D-0000-FFFF-FFFF00000000}"/>
  </bookViews>
  <sheets>
    <sheet name="Cutlist" sheetId="2" r:id="rId1"/>
    <sheet name="Sheet3" sheetId="3" r:id="rId2"/>
  </sheets>
  <definedNames>
    <definedName name="_xlnm.Print_Area" localSheetId="0">Cutlist!$A$1:$N$44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2" l="1"/>
  <c r="H30" i="2"/>
  <c r="H29" i="2"/>
  <c r="H28" i="2"/>
  <c r="H27" i="2"/>
  <c r="K27" i="2" s="1"/>
  <c r="L27" i="2" s="1"/>
  <c r="H26" i="2"/>
  <c r="H25" i="2"/>
  <c r="H24" i="2"/>
  <c r="H23" i="2"/>
  <c r="H22" i="2"/>
  <c r="H21" i="2"/>
  <c r="H20" i="2"/>
  <c r="H19" i="2"/>
  <c r="H18" i="2"/>
  <c r="K18" i="2" s="1"/>
  <c r="L18" i="2" s="1"/>
  <c r="H17" i="2"/>
  <c r="H16" i="2"/>
  <c r="H15" i="2"/>
  <c r="H14" i="2"/>
  <c r="H13" i="2"/>
  <c r="H12" i="2"/>
  <c r="H11" i="2"/>
  <c r="H10" i="2"/>
  <c r="H9" i="2"/>
  <c r="H7" i="2"/>
  <c r="H6" i="2"/>
  <c r="H8" i="2"/>
  <c r="J23" i="2"/>
  <c r="I23" i="2"/>
  <c r="K23" i="2"/>
  <c r="L23" i="2" s="1"/>
  <c r="J22" i="2"/>
  <c r="I22" i="2"/>
  <c r="J21" i="2"/>
  <c r="I21" i="2"/>
  <c r="J20" i="2"/>
  <c r="I20" i="2"/>
  <c r="J19" i="2"/>
  <c r="I19" i="2"/>
  <c r="J18" i="2"/>
  <c r="I18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I6" i="2"/>
  <c r="J6" i="2"/>
  <c r="I7" i="2"/>
  <c r="J7" i="2"/>
  <c r="I31" i="2"/>
  <c r="J31" i="2"/>
  <c r="K36" i="2" l="1"/>
  <c r="K14" i="2"/>
  <c r="L14" i="2" s="1"/>
  <c r="K34" i="2"/>
  <c r="K35" i="2"/>
  <c r="K9" i="2"/>
  <c r="L9" i="2" s="1"/>
  <c r="K30" i="2"/>
  <c r="L30" i="2" s="1"/>
  <c r="K17" i="2"/>
  <c r="L17" i="2" s="1"/>
  <c r="K21" i="2"/>
  <c r="L21" i="2" s="1"/>
  <c r="K19" i="2"/>
  <c r="L19" i="2" s="1"/>
  <c r="K6" i="2"/>
  <c r="K12" i="2"/>
  <c r="L12" i="2" s="1"/>
  <c r="K15" i="2"/>
  <c r="L15" i="2" s="1"/>
  <c r="K31" i="2"/>
  <c r="L31" i="2" s="1"/>
  <c r="K8" i="2"/>
  <c r="L8" i="2" s="1"/>
  <c r="K11" i="2"/>
  <c r="L11" i="2" s="1"/>
  <c r="K16" i="2"/>
  <c r="K33" i="2" s="1"/>
  <c r="K13" i="2"/>
  <c r="L13" i="2" s="1"/>
  <c r="K10" i="2"/>
  <c r="L10" i="2" s="1"/>
  <c r="K7" i="2"/>
  <c r="L7" i="2" s="1"/>
  <c r="K22" i="2"/>
  <c r="L22" i="2" s="1"/>
  <c r="K20" i="2"/>
  <c r="L20" i="2" s="1"/>
  <c r="K25" i="2"/>
  <c r="L25" i="2" s="1"/>
  <c r="K26" i="2"/>
  <c r="L26" i="2" s="1"/>
  <c r="K28" i="2"/>
  <c r="L28" i="2" s="1"/>
  <c r="K29" i="2"/>
  <c r="L29" i="2" s="1"/>
  <c r="K24" i="2"/>
  <c r="L24" i="2" s="1"/>
  <c r="L6" i="2" l="1"/>
  <c r="K32" i="2"/>
  <c r="L32" i="2" s="1"/>
  <c r="N32" i="2" s="1"/>
  <c r="L36" i="2"/>
  <c r="N36" i="2" s="1"/>
  <c r="L35" i="2"/>
  <c r="N35" i="2" s="1"/>
  <c r="L34" i="2"/>
  <c r="N34" i="2" s="1"/>
  <c r="L16" i="2"/>
  <c r="L33" i="2"/>
  <c r="N33" i="2" s="1"/>
  <c r="N37" i="2" l="1"/>
  <c r="N4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 Stammerjohn</author>
  </authors>
  <commentList>
    <comment ref="L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factor, ( for example, .2 = 20%)</t>
        </r>
      </text>
    </comment>
  </commentList>
</comments>
</file>

<file path=xl/sharedStrings.xml><?xml version="1.0" encoding="utf-8"?>
<sst xmlns="http://schemas.openxmlformats.org/spreadsheetml/2006/main" count="28" uniqueCount="26">
  <si>
    <t>DATE:</t>
  </si>
  <si>
    <t xml:space="preserve"> </t>
  </si>
  <si>
    <t>TOTAL COST</t>
  </si>
  <si>
    <t>CUT LIST - BILL OF MATERIALS</t>
  </si>
  <si>
    <t>NAME:</t>
  </si>
  <si>
    <t>PROJECT:</t>
  </si>
  <si>
    <t>COURSE:</t>
  </si>
  <si>
    <t xml:space="preserve">FEET                                                                        </t>
  </si>
  <si>
    <t>NAME OF PART</t>
  </si>
  <si>
    <t>KIND OF MATERIAL</t>
  </si>
  <si>
    <t>QTY.</t>
  </si>
  <si>
    <t>THICKNESS</t>
  </si>
  <si>
    <t>WIDTH</t>
  </si>
  <si>
    <t>LENGTH</t>
  </si>
  <si>
    <t xml:space="preserve"> BD  -  SQ  -  LIN</t>
  </si>
  <si>
    <t>UNIT COST</t>
  </si>
  <si>
    <t>SUBTOTAL</t>
  </si>
  <si>
    <t>TOTAL $</t>
  </si>
  <si>
    <t>SUPPLIES</t>
  </si>
  <si>
    <r>
      <t xml:space="preserve">FINISH SIZE                                                                                                 </t>
    </r>
    <r>
      <rPr>
        <sz val="5"/>
        <rFont val="Arial"/>
        <family val="2"/>
      </rPr>
      <t>EXACT SIZE OF EACH PIECE</t>
    </r>
  </si>
  <si>
    <r>
      <t xml:space="preserve">ROUGH SIZE                                                                                                 </t>
    </r>
    <r>
      <rPr>
        <sz val="5"/>
        <rFont val="Arial"/>
        <family val="2"/>
      </rPr>
      <t>ROUGH SIZE OF EACH PIECE</t>
    </r>
  </si>
  <si>
    <t>TOTALS BY TYPE</t>
  </si>
  <si>
    <t>#</t>
  </si>
  <si>
    <t>WIDTH + 1/2</t>
  </si>
  <si>
    <t>LENGTH + 1</t>
  </si>
  <si>
    <t>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</si>
</sst>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#/4"/>
    <numFmt numFmtId="166" formatCode="0.0"/>
    <numFmt numFmtId="167" formatCode="mmm\ yyyy"/>
  </numFmts>
  <fonts count="8" x14ac:knownFonts="1"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6"/>
      <name val="Arial"/>
      <family val="2"/>
    </font>
    <font>
      <sz val="5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4" fillId="0" borderId="6" xfId="0" applyFont="1" applyBorder="1" applyAlignment="1">
      <alignment horizontal="centerContinuous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Continuous" vertical="center"/>
    </xf>
    <xf numFmtId="0" fontId="4" fillId="0" borderId="15" xfId="0" applyFont="1" applyBorder="1" applyAlignment="1">
      <alignment horizontal="center" vertical="center"/>
    </xf>
    <xf numFmtId="13" fontId="2" fillId="0" borderId="16" xfId="0" applyNumberFormat="1" applyFont="1" applyBorder="1" applyAlignment="1">
      <alignment horizontal="center" vertical="center"/>
    </xf>
    <xf numFmtId="13" fontId="2" fillId="0" borderId="17" xfId="0" applyNumberFormat="1" applyFont="1" applyBorder="1" applyAlignment="1">
      <alignment horizontal="center" vertical="center"/>
    </xf>
    <xf numFmtId="13" fontId="2" fillId="0" borderId="18" xfId="0" applyNumberFormat="1" applyFont="1" applyBorder="1" applyAlignment="1">
      <alignment horizontal="center" vertical="center"/>
    </xf>
    <xf numFmtId="13" fontId="2" fillId="0" borderId="19" xfId="0" applyNumberFormat="1" applyFont="1" applyBorder="1" applyAlignment="1">
      <alignment horizontal="center" vertical="center"/>
    </xf>
    <xf numFmtId="13" fontId="2" fillId="0" borderId="20" xfId="0" applyNumberFormat="1" applyFont="1" applyBorder="1" applyAlignment="1">
      <alignment horizontal="center" vertical="center"/>
    </xf>
    <xf numFmtId="13" fontId="2" fillId="0" borderId="2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3" fontId="2" fillId="0" borderId="0" xfId="0" applyNumberFormat="1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Continuous" vertical="center" wrapText="1"/>
    </xf>
    <xf numFmtId="0" fontId="2" fillId="0" borderId="25" xfId="0" applyFont="1" applyBorder="1" applyAlignment="1">
      <alignment horizontal="centerContinuous" vertical="center" wrapText="1"/>
    </xf>
    <xf numFmtId="0" fontId="2" fillId="0" borderId="26" xfId="0" applyFont="1" applyBorder="1" applyAlignment="1">
      <alignment horizontal="centerContinuous" vertical="center"/>
    </xf>
    <xf numFmtId="0" fontId="3" fillId="0" borderId="26" xfId="0" applyFont="1" applyBorder="1" applyAlignment="1">
      <alignment horizontal="centerContinuous" vertical="center"/>
    </xf>
    <xf numFmtId="0" fontId="2" fillId="0" borderId="27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28" xfId="0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0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right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centerContinuous" vertical="center"/>
    </xf>
    <xf numFmtId="164" fontId="2" fillId="0" borderId="41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12" fontId="2" fillId="0" borderId="42" xfId="0" applyNumberFormat="1" applyFont="1" applyBorder="1" applyAlignment="1">
      <alignment horizontal="center" vertical="center"/>
    </xf>
    <xf numFmtId="13" fontId="2" fillId="0" borderId="42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12" fontId="2" fillId="0" borderId="0" xfId="0" applyNumberFormat="1" applyFont="1" applyAlignment="1">
      <alignment horizontal="center" vertical="center"/>
    </xf>
    <xf numFmtId="0" fontId="2" fillId="0" borderId="25" xfId="0" applyFont="1" applyBorder="1"/>
    <xf numFmtId="13" fontId="2" fillId="0" borderId="34" xfId="0" applyNumberFormat="1" applyFont="1" applyBorder="1" applyAlignment="1">
      <alignment horizontal="center" vertical="center"/>
    </xf>
    <xf numFmtId="13" fontId="2" fillId="0" borderId="49" xfId="0" applyNumberFormat="1" applyFont="1" applyBorder="1" applyAlignment="1">
      <alignment horizontal="center" vertical="center"/>
    </xf>
    <xf numFmtId="12" fontId="2" fillId="0" borderId="50" xfId="0" applyNumberFormat="1" applyFont="1" applyBorder="1" applyAlignment="1">
      <alignment horizontal="center" vertical="center"/>
    </xf>
    <xf numFmtId="13" fontId="2" fillId="0" borderId="50" xfId="0" applyNumberFormat="1" applyFont="1" applyBorder="1" applyAlignment="1">
      <alignment horizontal="center" vertical="center"/>
    </xf>
    <xf numFmtId="12" fontId="2" fillId="0" borderId="51" xfId="0" applyNumberFormat="1" applyFont="1" applyBorder="1" applyAlignment="1">
      <alignment horizontal="center" vertical="center"/>
    </xf>
    <xf numFmtId="12" fontId="2" fillId="0" borderId="52" xfId="0" applyNumberFormat="1" applyFont="1" applyBorder="1" applyAlignment="1">
      <alignment horizontal="center" vertical="center"/>
    </xf>
    <xf numFmtId="12" fontId="2" fillId="0" borderId="53" xfId="0" applyNumberFormat="1" applyFont="1" applyBorder="1" applyAlignment="1">
      <alignment horizontal="center" vertical="center"/>
    </xf>
    <xf numFmtId="0" fontId="2" fillId="0" borderId="54" xfId="0" applyFont="1" applyBorder="1"/>
    <xf numFmtId="13" fontId="4" fillId="0" borderId="55" xfId="0" applyNumberFormat="1" applyFont="1" applyBorder="1" applyAlignment="1">
      <alignment horizontal="center" vertical="center" wrapText="1"/>
    </xf>
    <xf numFmtId="164" fontId="2" fillId="0" borderId="56" xfId="0" applyNumberFormat="1" applyFont="1" applyBorder="1" applyAlignment="1">
      <alignment horizontal="right" vertical="center"/>
    </xf>
    <xf numFmtId="164" fontId="2" fillId="0" borderId="57" xfId="0" applyNumberFormat="1" applyFont="1" applyBorder="1" applyAlignment="1">
      <alignment horizontal="right" vertical="center"/>
    </xf>
    <xf numFmtId="164" fontId="2" fillId="0" borderId="16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166" fontId="2" fillId="0" borderId="58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0" fillId="0" borderId="60" xfId="0" applyBorder="1"/>
    <xf numFmtId="0" fontId="0" fillId="0" borderId="23" xfId="0" applyBorder="1" applyAlignment="1">
      <alignment horizontal="center"/>
    </xf>
    <xf numFmtId="9" fontId="6" fillId="0" borderId="7" xfId="0" applyNumberFormat="1" applyFont="1" applyBorder="1" applyAlignment="1">
      <alignment horizontal="center" vertical="center" wrapText="1"/>
    </xf>
    <xf numFmtId="166" fontId="2" fillId="0" borderId="56" xfId="0" applyNumberFormat="1" applyFont="1" applyBorder="1" applyAlignment="1">
      <alignment horizontal="center" vertical="center"/>
    </xf>
    <xf numFmtId="166" fontId="2" fillId="0" borderId="16" xfId="0" applyNumberFormat="1" applyFont="1" applyBorder="1" applyAlignment="1">
      <alignment horizontal="center" vertical="center"/>
    </xf>
    <xf numFmtId="166" fontId="2" fillId="0" borderId="12" xfId="0" applyNumberFormat="1" applyFont="1" applyBorder="1" applyAlignment="1">
      <alignment horizontal="center" vertical="center"/>
    </xf>
    <xf numFmtId="13" fontId="2" fillId="0" borderId="13" xfId="0" applyNumberFormat="1" applyFont="1" applyBorder="1" applyAlignment="1">
      <alignment horizontal="center" vertical="center"/>
    </xf>
    <xf numFmtId="166" fontId="2" fillId="0" borderId="61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7" fontId="2" fillId="0" borderId="2" xfId="0" applyNumberFormat="1" applyFont="1" applyBorder="1" applyAlignment="1">
      <alignment horizontal="left" vertical="center"/>
    </xf>
    <xf numFmtId="164" fontId="2" fillId="0" borderId="62" xfId="0" applyNumberFormat="1" applyFont="1" applyBorder="1" applyAlignment="1">
      <alignment horizontal="right" vertical="center"/>
    </xf>
    <xf numFmtId="164" fontId="2" fillId="0" borderId="63" xfId="0" applyNumberFormat="1" applyFont="1" applyBorder="1" applyAlignment="1">
      <alignment horizontal="right" vertical="center"/>
    </xf>
    <xf numFmtId="9" fontId="4" fillId="0" borderId="9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tabSelected="1" zoomScaleNormal="100" zoomScaleSheetLayoutView="100" workbookViewId="0">
      <selection activeCell="H6" sqref="H6"/>
    </sheetView>
  </sheetViews>
  <sheetFormatPr defaultColWidth="8.85546875" defaultRowHeight="12.75" x14ac:dyDescent="0.2"/>
  <cols>
    <col min="1" max="1" width="3" bestFit="1" customWidth="1"/>
    <col min="2" max="2" width="21.85546875" bestFit="1" customWidth="1"/>
    <col min="3" max="3" width="14.28515625" customWidth="1"/>
    <col min="4" max="4" width="4.28515625" customWidth="1"/>
    <col min="5" max="7" width="9" customWidth="1"/>
    <col min="8" max="10" width="9.7109375" customWidth="1"/>
    <col min="11" max="13" width="9" customWidth="1"/>
    <col min="14" max="14" width="10.7109375" customWidth="1"/>
  </cols>
  <sheetData>
    <row r="1" spans="1:14" ht="19.5" customHeight="1" x14ac:dyDescent="0.2">
      <c r="B1" s="1" t="s">
        <v>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x14ac:dyDescent="0.2">
      <c r="B2" s="4" t="s">
        <v>4</v>
      </c>
      <c r="C2" s="4"/>
      <c r="D2" s="4"/>
      <c r="E2" s="4"/>
      <c r="F2" s="4"/>
      <c r="G2" s="5"/>
      <c r="H2" s="4" t="s">
        <v>5</v>
      </c>
      <c r="I2" s="4"/>
      <c r="J2" s="4"/>
      <c r="K2" s="4"/>
      <c r="L2" s="5"/>
      <c r="M2" s="5"/>
      <c r="N2" s="6"/>
    </row>
    <row r="3" spans="1:14" ht="13.5" thickBot="1" x14ac:dyDescent="0.25">
      <c r="B3" s="4" t="s">
        <v>6</v>
      </c>
      <c r="C3" s="7"/>
      <c r="D3" s="7"/>
      <c r="E3" s="7"/>
      <c r="F3" s="7"/>
      <c r="G3" s="5"/>
      <c r="H3" s="7" t="s">
        <v>0</v>
      </c>
      <c r="I3" s="108"/>
      <c r="J3" s="103"/>
      <c r="K3" s="5"/>
      <c r="L3" s="5"/>
      <c r="M3" s="5"/>
      <c r="N3" s="6"/>
    </row>
    <row r="4" spans="1:14" ht="17.25" thickTop="1" x14ac:dyDescent="0.2">
      <c r="A4" s="92"/>
      <c r="B4" s="89"/>
      <c r="C4" s="9"/>
      <c r="D4" s="10"/>
      <c r="E4" s="11" t="s">
        <v>19</v>
      </c>
      <c r="F4" s="12"/>
      <c r="G4" s="13"/>
      <c r="H4" s="11" t="s">
        <v>20</v>
      </c>
      <c r="I4" s="12"/>
      <c r="J4" s="13"/>
      <c r="K4" s="14" t="s">
        <v>7</v>
      </c>
      <c r="L4" s="94">
        <v>0.2</v>
      </c>
      <c r="M4" s="15"/>
      <c r="N4" s="16"/>
    </row>
    <row r="5" spans="1:14" ht="13.5" thickBot="1" x14ac:dyDescent="0.25">
      <c r="A5" s="93" t="s">
        <v>22</v>
      </c>
      <c r="B5" s="22" t="s">
        <v>8</v>
      </c>
      <c r="C5" s="17" t="s">
        <v>9</v>
      </c>
      <c r="D5" s="18" t="s">
        <v>10</v>
      </c>
      <c r="E5" s="19" t="s">
        <v>11</v>
      </c>
      <c r="F5" s="20" t="s">
        <v>12</v>
      </c>
      <c r="G5" s="21" t="s">
        <v>13</v>
      </c>
      <c r="H5" s="19" t="s">
        <v>11</v>
      </c>
      <c r="I5" s="20" t="s">
        <v>23</v>
      </c>
      <c r="J5" s="21" t="s">
        <v>24</v>
      </c>
      <c r="K5" s="22" t="s">
        <v>14</v>
      </c>
      <c r="L5" s="106" t="s">
        <v>25</v>
      </c>
      <c r="M5" s="23" t="s">
        <v>15</v>
      </c>
      <c r="N5" s="24" t="s">
        <v>2</v>
      </c>
    </row>
    <row r="6" spans="1:14" ht="17.45" customHeight="1" x14ac:dyDescent="0.2">
      <c r="A6" s="101">
        <v>1</v>
      </c>
      <c r="B6" s="90"/>
      <c r="C6" s="41"/>
      <c r="D6" s="58"/>
      <c r="E6" s="29"/>
      <c r="F6" s="25"/>
      <c r="G6" s="28"/>
      <c r="H6" s="64">
        <f t="shared" ref="H6:H31" si="0">MAX(1, MROUND(E6+0.25, 0.25))</f>
        <v>1</v>
      </c>
      <c r="I6" s="26">
        <f t="shared" ref="I6:I31" si="1">F6+0.5</f>
        <v>0.5</v>
      </c>
      <c r="J6" s="28">
        <f t="shared" ref="J6:J31" si="2">G6+1</f>
        <v>1</v>
      </c>
      <c r="K6" s="88">
        <f t="shared" ref="K6:K31" si="3">D6*H6*I6*J6/144</f>
        <v>0</v>
      </c>
      <c r="L6" s="88">
        <f>K6*(1+$L$4)</f>
        <v>0</v>
      </c>
      <c r="M6" s="65"/>
      <c r="N6" s="62"/>
    </row>
    <row r="7" spans="1:14" ht="17.45" customHeight="1" x14ac:dyDescent="0.2">
      <c r="A7" s="102">
        <v>2</v>
      </c>
      <c r="B7" s="91"/>
      <c r="C7" s="41"/>
      <c r="D7" s="58"/>
      <c r="E7" s="29"/>
      <c r="F7" s="25"/>
      <c r="G7" s="27"/>
      <c r="H7" s="64">
        <f t="shared" si="0"/>
        <v>1</v>
      </c>
      <c r="I7" s="25">
        <f t="shared" si="1"/>
        <v>0.5</v>
      </c>
      <c r="J7" s="27">
        <f t="shared" si="2"/>
        <v>1</v>
      </c>
      <c r="K7" s="88">
        <f t="shared" si="3"/>
        <v>0</v>
      </c>
      <c r="L7" s="88">
        <f>K7*(1+$L$4)</f>
        <v>0</v>
      </c>
      <c r="M7" s="65"/>
      <c r="N7" s="62"/>
    </row>
    <row r="8" spans="1:14" ht="17.45" customHeight="1" x14ac:dyDescent="0.2">
      <c r="A8" s="102">
        <v>3</v>
      </c>
      <c r="B8" s="90"/>
      <c r="C8" s="41"/>
      <c r="D8" s="63"/>
      <c r="E8" s="29"/>
      <c r="F8" s="25"/>
      <c r="G8" s="27"/>
      <c r="H8" s="64">
        <f t="shared" si="0"/>
        <v>1</v>
      </c>
      <c r="I8" s="25">
        <f t="shared" si="1"/>
        <v>0.5</v>
      </c>
      <c r="J8" s="27">
        <f t="shared" si="2"/>
        <v>1</v>
      </c>
      <c r="K8" s="88">
        <f t="shared" si="3"/>
        <v>0</v>
      </c>
      <c r="L8" s="88">
        <f t="shared" ref="L8:L30" si="4">K8*(1+$L$4)</f>
        <v>0</v>
      </c>
      <c r="M8" s="66"/>
      <c r="N8" s="62"/>
    </row>
    <row r="9" spans="1:14" ht="17.45" customHeight="1" x14ac:dyDescent="0.2">
      <c r="A9" s="102">
        <v>4</v>
      </c>
      <c r="B9" s="90"/>
      <c r="C9" s="41"/>
      <c r="D9" s="63"/>
      <c r="E9" s="29"/>
      <c r="F9" s="25"/>
      <c r="G9" s="27"/>
      <c r="H9" s="64">
        <f t="shared" si="0"/>
        <v>1</v>
      </c>
      <c r="I9" s="25">
        <f t="shared" si="1"/>
        <v>0.5</v>
      </c>
      <c r="J9" s="27">
        <f t="shared" si="2"/>
        <v>1</v>
      </c>
      <c r="K9" s="88">
        <f t="shared" si="3"/>
        <v>0</v>
      </c>
      <c r="L9" s="88">
        <f t="shared" si="4"/>
        <v>0</v>
      </c>
      <c r="M9" s="66"/>
      <c r="N9" s="62"/>
    </row>
    <row r="10" spans="1:14" ht="17.45" customHeight="1" x14ac:dyDescent="0.2">
      <c r="A10" s="102">
        <v>5</v>
      </c>
      <c r="B10" s="90"/>
      <c r="C10" s="41"/>
      <c r="D10" s="63"/>
      <c r="E10" s="29"/>
      <c r="F10" s="25"/>
      <c r="G10" s="27"/>
      <c r="H10" s="64">
        <f t="shared" si="0"/>
        <v>1</v>
      </c>
      <c r="I10" s="25">
        <f t="shared" si="1"/>
        <v>0.5</v>
      </c>
      <c r="J10" s="27">
        <f t="shared" si="2"/>
        <v>1</v>
      </c>
      <c r="K10" s="88">
        <f t="shared" si="3"/>
        <v>0</v>
      </c>
      <c r="L10" s="88">
        <f t="shared" si="4"/>
        <v>0</v>
      </c>
      <c r="M10" s="66"/>
      <c r="N10" s="62"/>
    </row>
    <row r="11" spans="1:14" ht="17.45" customHeight="1" x14ac:dyDescent="0.2">
      <c r="A11" s="102">
        <v>6</v>
      </c>
      <c r="B11" s="90"/>
      <c r="C11" s="41"/>
      <c r="D11" s="63"/>
      <c r="E11" s="29"/>
      <c r="F11" s="25"/>
      <c r="G11" s="27"/>
      <c r="H11" s="64">
        <f t="shared" si="0"/>
        <v>1</v>
      </c>
      <c r="I11" s="25">
        <f t="shared" si="1"/>
        <v>0.5</v>
      </c>
      <c r="J11" s="27">
        <f t="shared" si="2"/>
        <v>1</v>
      </c>
      <c r="K11" s="88">
        <f t="shared" si="3"/>
        <v>0</v>
      </c>
      <c r="L11" s="88">
        <f t="shared" si="4"/>
        <v>0</v>
      </c>
      <c r="M11" s="66"/>
      <c r="N11" s="62"/>
    </row>
    <row r="12" spans="1:14" ht="17.45" customHeight="1" x14ac:dyDescent="0.2">
      <c r="A12" s="102">
        <v>7</v>
      </c>
      <c r="B12" s="90"/>
      <c r="C12" s="41"/>
      <c r="D12" s="63"/>
      <c r="E12" s="29"/>
      <c r="F12" s="25"/>
      <c r="G12" s="27"/>
      <c r="H12" s="64">
        <f t="shared" si="0"/>
        <v>1</v>
      </c>
      <c r="I12" s="25">
        <f t="shared" si="1"/>
        <v>0.5</v>
      </c>
      <c r="J12" s="27">
        <f t="shared" si="2"/>
        <v>1</v>
      </c>
      <c r="K12" s="88">
        <f t="shared" si="3"/>
        <v>0</v>
      </c>
      <c r="L12" s="88">
        <f t="shared" si="4"/>
        <v>0</v>
      </c>
      <c r="M12" s="66"/>
      <c r="N12" s="62"/>
    </row>
    <row r="13" spans="1:14" ht="17.45" customHeight="1" x14ac:dyDescent="0.2">
      <c r="A13" s="102">
        <v>8</v>
      </c>
      <c r="B13" s="90"/>
      <c r="C13" s="41"/>
      <c r="D13" s="63"/>
      <c r="E13" s="29"/>
      <c r="F13" s="25"/>
      <c r="G13" s="27"/>
      <c r="H13" s="64">
        <f t="shared" si="0"/>
        <v>1</v>
      </c>
      <c r="I13" s="25">
        <f t="shared" si="1"/>
        <v>0.5</v>
      </c>
      <c r="J13" s="27">
        <f t="shared" si="2"/>
        <v>1</v>
      </c>
      <c r="K13" s="88">
        <f t="shared" si="3"/>
        <v>0</v>
      </c>
      <c r="L13" s="88">
        <f t="shared" si="4"/>
        <v>0</v>
      </c>
      <c r="M13" s="66"/>
      <c r="N13" s="62"/>
    </row>
    <row r="14" spans="1:14" ht="17.45" customHeight="1" x14ac:dyDescent="0.2">
      <c r="A14" s="102">
        <v>9</v>
      </c>
      <c r="B14" s="90"/>
      <c r="C14" s="41"/>
      <c r="D14" s="63"/>
      <c r="E14" s="29"/>
      <c r="F14" s="25"/>
      <c r="G14" s="27"/>
      <c r="H14" s="64">
        <f t="shared" si="0"/>
        <v>1</v>
      </c>
      <c r="I14" s="25">
        <f t="shared" si="1"/>
        <v>0.5</v>
      </c>
      <c r="J14" s="27">
        <f t="shared" si="2"/>
        <v>1</v>
      </c>
      <c r="K14" s="88">
        <f t="shared" si="3"/>
        <v>0</v>
      </c>
      <c r="L14" s="88">
        <f t="shared" si="4"/>
        <v>0</v>
      </c>
      <c r="M14" s="66"/>
      <c r="N14" s="62"/>
    </row>
    <row r="15" spans="1:14" ht="17.45" customHeight="1" x14ac:dyDescent="0.2">
      <c r="A15" s="102">
        <v>10</v>
      </c>
      <c r="B15" s="90"/>
      <c r="C15" s="41"/>
      <c r="D15" s="63"/>
      <c r="E15" s="29"/>
      <c r="F15" s="25"/>
      <c r="G15" s="27"/>
      <c r="H15" s="64">
        <f t="shared" si="0"/>
        <v>1</v>
      </c>
      <c r="I15" s="25">
        <f t="shared" si="1"/>
        <v>0.5</v>
      </c>
      <c r="J15" s="27">
        <f t="shared" si="2"/>
        <v>1</v>
      </c>
      <c r="K15" s="88">
        <f t="shared" si="3"/>
        <v>0</v>
      </c>
      <c r="L15" s="88">
        <f t="shared" si="4"/>
        <v>0</v>
      </c>
      <c r="M15" s="66"/>
      <c r="N15" s="62"/>
    </row>
    <row r="16" spans="1:14" ht="17.45" customHeight="1" x14ac:dyDescent="0.2">
      <c r="A16" s="102">
        <v>11</v>
      </c>
      <c r="B16" s="90"/>
      <c r="C16" s="41"/>
      <c r="D16" s="63"/>
      <c r="E16" s="29"/>
      <c r="F16" s="25"/>
      <c r="G16" s="27"/>
      <c r="H16" s="64">
        <f t="shared" si="0"/>
        <v>1</v>
      </c>
      <c r="I16" s="25">
        <f t="shared" si="1"/>
        <v>0.5</v>
      </c>
      <c r="J16" s="27">
        <f t="shared" si="2"/>
        <v>1</v>
      </c>
      <c r="K16" s="88">
        <f t="shared" si="3"/>
        <v>0</v>
      </c>
      <c r="L16" s="88">
        <f t="shared" si="4"/>
        <v>0</v>
      </c>
      <c r="M16" s="66"/>
      <c r="N16" s="62"/>
    </row>
    <row r="17" spans="1:14" ht="17.45" customHeight="1" x14ac:dyDescent="0.2">
      <c r="A17" s="102">
        <v>12</v>
      </c>
      <c r="B17" s="90"/>
      <c r="C17" s="41"/>
      <c r="D17" s="63"/>
      <c r="E17" s="29"/>
      <c r="F17" s="25"/>
      <c r="G17" s="27"/>
      <c r="H17" s="64">
        <f t="shared" si="0"/>
        <v>1</v>
      </c>
      <c r="I17" s="25">
        <f t="shared" si="1"/>
        <v>0.5</v>
      </c>
      <c r="J17" s="27">
        <f t="shared" si="2"/>
        <v>1</v>
      </c>
      <c r="K17" s="88">
        <f t="shared" si="3"/>
        <v>0</v>
      </c>
      <c r="L17" s="88">
        <f t="shared" si="4"/>
        <v>0</v>
      </c>
      <c r="M17" s="66"/>
      <c r="N17" s="62"/>
    </row>
    <row r="18" spans="1:14" ht="17.45" customHeight="1" x14ac:dyDescent="0.2">
      <c r="A18" s="102">
        <v>13</v>
      </c>
      <c r="B18" s="90"/>
      <c r="C18" s="41"/>
      <c r="D18" s="63"/>
      <c r="E18" s="29"/>
      <c r="F18" s="25"/>
      <c r="G18" s="27"/>
      <c r="H18" s="64">
        <f t="shared" si="0"/>
        <v>1</v>
      </c>
      <c r="I18" s="25">
        <f t="shared" si="1"/>
        <v>0.5</v>
      </c>
      <c r="J18" s="27">
        <f t="shared" si="2"/>
        <v>1</v>
      </c>
      <c r="K18" s="88">
        <f t="shared" si="3"/>
        <v>0</v>
      </c>
      <c r="L18" s="88">
        <f t="shared" ref="L18:L23" si="5">K18*(1+$L$4)</f>
        <v>0</v>
      </c>
      <c r="M18" s="66"/>
      <c r="N18" s="62"/>
    </row>
    <row r="19" spans="1:14" ht="17.45" customHeight="1" x14ac:dyDescent="0.2">
      <c r="A19" s="102">
        <v>14</v>
      </c>
      <c r="B19" s="90"/>
      <c r="C19" s="41"/>
      <c r="D19" s="63"/>
      <c r="E19" s="29"/>
      <c r="F19" s="25"/>
      <c r="G19" s="27"/>
      <c r="H19" s="64">
        <f t="shared" si="0"/>
        <v>1</v>
      </c>
      <c r="I19" s="25">
        <f t="shared" si="1"/>
        <v>0.5</v>
      </c>
      <c r="J19" s="27">
        <f t="shared" si="2"/>
        <v>1</v>
      </c>
      <c r="K19" s="88">
        <f t="shared" si="3"/>
        <v>0</v>
      </c>
      <c r="L19" s="88">
        <f t="shared" si="5"/>
        <v>0</v>
      </c>
      <c r="M19" s="66"/>
      <c r="N19" s="62"/>
    </row>
    <row r="20" spans="1:14" ht="17.45" customHeight="1" x14ac:dyDescent="0.2">
      <c r="A20" s="102">
        <v>15</v>
      </c>
      <c r="B20" s="90"/>
      <c r="C20" s="41"/>
      <c r="D20" s="63"/>
      <c r="E20" s="29"/>
      <c r="F20" s="25"/>
      <c r="G20" s="27"/>
      <c r="H20" s="64">
        <f t="shared" si="0"/>
        <v>1</v>
      </c>
      <c r="I20" s="25">
        <f t="shared" si="1"/>
        <v>0.5</v>
      </c>
      <c r="J20" s="27">
        <f t="shared" si="2"/>
        <v>1</v>
      </c>
      <c r="K20" s="88">
        <f t="shared" si="3"/>
        <v>0</v>
      </c>
      <c r="L20" s="88">
        <f t="shared" si="5"/>
        <v>0</v>
      </c>
      <c r="M20" s="66"/>
      <c r="N20" s="62"/>
    </row>
    <row r="21" spans="1:14" ht="17.45" customHeight="1" x14ac:dyDescent="0.2">
      <c r="A21" s="102">
        <v>16</v>
      </c>
      <c r="B21" s="90"/>
      <c r="C21" s="41"/>
      <c r="D21" s="63"/>
      <c r="E21" s="29"/>
      <c r="F21" s="25"/>
      <c r="G21" s="27"/>
      <c r="H21" s="64">
        <f t="shared" si="0"/>
        <v>1</v>
      </c>
      <c r="I21" s="25">
        <f t="shared" si="1"/>
        <v>0.5</v>
      </c>
      <c r="J21" s="27">
        <f t="shared" si="2"/>
        <v>1</v>
      </c>
      <c r="K21" s="88">
        <f t="shared" si="3"/>
        <v>0</v>
      </c>
      <c r="L21" s="88">
        <f t="shared" si="5"/>
        <v>0</v>
      </c>
      <c r="M21" s="66"/>
      <c r="N21" s="62"/>
    </row>
    <row r="22" spans="1:14" ht="17.45" customHeight="1" x14ac:dyDescent="0.2">
      <c r="A22" s="102">
        <v>17</v>
      </c>
      <c r="B22" s="90"/>
      <c r="C22" s="41"/>
      <c r="D22" s="63"/>
      <c r="E22" s="29"/>
      <c r="F22" s="25"/>
      <c r="G22" s="27"/>
      <c r="H22" s="64">
        <f t="shared" si="0"/>
        <v>1</v>
      </c>
      <c r="I22" s="25">
        <f t="shared" si="1"/>
        <v>0.5</v>
      </c>
      <c r="J22" s="27">
        <f t="shared" si="2"/>
        <v>1</v>
      </c>
      <c r="K22" s="88">
        <f t="shared" si="3"/>
        <v>0</v>
      </c>
      <c r="L22" s="88">
        <f t="shared" si="5"/>
        <v>0</v>
      </c>
      <c r="M22" s="66"/>
      <c r="N22" s="62"/>
    </row>
    <row r="23" spans="1:14" ht="17.45" customHeight="1" x14ac:dyDescent="0.2">
      <c r="A23" s="102">
        <v>18</v>
      </c>
      <c r="B23" s="90"/>
      <c r="C23" s="41"/>
      <c r="D23" s="63"/>
      <c r="E23" s="29"/>
      <c r="F23" s="25"/>
      <c r="G23" s="27"/>
      <c r="H23" s="64">
        <f t="shared" si="0"/>
        <v>1</v>
      </c>
      <c r="I23" s="25">
        <f t="shared" si="1"/>
        <v>0.5</v>
      </c>
      <c r="J23" s="27">
        <f t="shared" si="2"/>
        <v>1</v>
      </c>
      <c r="K23" s="88">
        <f t="shared" si="3"/>
        <v>0</v>
      </c>
      <c r="L23" s="88">
        <f t="shared" si="5"/>
        <v>0</v>
      </c>
      <c r="M23" s="66"/>
      <c r="N23" s="62"/>
    </row>
    <row r="24" spans="1:14" ht="17.45" customHeight="1" x14ac:dyDescent="0.2">
      <c r="A24" s="102">
        <v>19</v>
      </c>
      <c r="B24" s="90"/>
      <c r="C24" s="41"/>
      <c r="D24" s="63"/>
      <c r="E24" s="29"/>
      <c r="F24" s="25"/>
      <c r="G24" s="27"/>
      <c r="H24" s="64">
        <f t="shared" si="0"/>
        <v>1</v>
      </c>
      <c r="I24" s="25">
        <f t="shared" si="1"/>
        <v>0.5</v>
      </c>
      <c r="J24" s="27">
        <f t="shared" si="2"/>
        <v>1</v>
      </c>
      <c r="K24" s="88">
        <f t="shared" si="3"/>
        <v>0</v>
      </c>
      <c r="L24" s="88">
        <f t="shared" si="4"/>
        <v>0</v>
      </c>
      <c r="M24" s="66"/>
      <c r="N24" s="62"/>
    </row>
    <row r="25" spans="1:14" ht="17.45" customHeight="1" x14ac:dyDescent="0.2">
      <c r="A25" s="102">
        <v>20</v>
      </c>
      <c r="B25" s="90"/>
      <c r="C25" s="41"/>
      <c r="D25" s="63"/>
      <c r="E25" s="29"/>
      <c r="F25" s="25"/>
      <c r="G25" s="27"/>
      <c r="H25" s="64">
        <f t="shared" si="0"/>
        <v>1</v>
      </c>
      <c r="I25" s="25">
        <f t="shared" si="1"/>
        <v>0.5</v>
      </c>
      <c r="J25" s="27">
        <f t="shared" si="2"/>
        <v>1</v>
      </c>
      <c r="K25" s="88">
        <f t="shared" si="3"/>
        <v>0</v>
      </c>
      <c r="L25" s="88">
        <f t="shared" si="4"/>
        <v>0</v>
      </c>
      <c r="M25" s="66"/>
      <c r="N25" s="62"/>
    </row>
    <row r="26" spans="1:14" ht="17.45" customHeight="1" x14ac:dyDescent="0.2">
      <c r="A26" s="102">
        <v>21</v>
      </c>
      <c r="B26" s="90"/>
      <c r="C26" s="41"/>
      <c r="D26" s="63"/>
      <c r="E26" s="29"/>
      <c r="F26" s="25"/>
      <c r="G26" s="27"/>
      <c r="H26" s="64">
        <f t="shared" si="0"/>
        <v>1</v>
      </c>
      <c r="I26" s="25">
        <f t="shared" si="1"/>
        <v>0.5</v>
      </c>
      <c r="J26" s="27">
        <f t="shared" si="2"/>
        <v>1</v>
      </c>
      <c r="K26" s="88">
        <f t="shared" si="3"/>
        <v>0</v>
      </c>
      <c r="L26" s="88">
        <f t="shared" si="4"/>
        <v>0</v>
      </c>
      <c r="M26" s="66"/>
      <c r="N26" s="62"/>
    </row>
    <row r="27" spans="1:14" ht="17.45" customHeight="1" x14ac:dyDescent="0.2">
      <c r="A27" s="102">
        <v>22</v>
      </c>
      <c r="B27" s="90"/>
      <c r="C27" s="41"/>
      <c r="D27" s="63"/>
      <c r="E27" s="29"/>
      <c r="F27" s="25"/>
      <c r="G27" s="27"/>
      <c r="H27" s="64">
        <f t="shared" si="0"/>
        <v>1</v>
      </c>
      <c r="I27" s="25">
        <f t="shared" si="1"/>
        <v>0.5</v>
      </c>
      <c r="J27" s="27">
        <f t="shared" si="2"/>
        <v>1</v>
      </c>
      <c r="K27" s="88">
        <f t="shared" si="3"/>
        <v>0</v>
      </c>
      <c r="L27" s="88">
        <f t="shared" si="4"/>
        <v>0</v>
      </c>
      <c r="M27" s="66"/>
      <c r="N27" s="62"/>
    </row>
    <row r="28" spans="1:14" ht="17.45" customHeight="1" x14ac:dyDescent="0.2">
      <c r="A28" s="102">
        <v>23</v>
      </c>
      <c r="B28" s="90"/>
      <c r="C28" s="41"/>
      <c r="D28" s="63"/>
      <c r="E28" s="29"/>
      <c r="F28" s="25"/>
      <c r="G28" s="27"/>
      <c r="H28" s="64">
        <f t="shared" si="0"/>
        <v>1</v>
      </c>
      <c r="I28" s="25">
        <f t="shared" si="1"/>
        <v>0.5</v>
      </c>
      <c r="J28" s="27">
        <f t="shared" si="2"/>
        <v>1</v>
      </c>
      <c r="K28" s="88">
        <f t="shared" si="3"/>
        <v>0</v>
      </c>
      <c r="L28" s="88">
        <f t="shared" si="4"/>
        <v>0</v>
      </c>
      <c r="M28" s="66"/>
      <c r="N28" s="62"/>
    </row>
    <row r="29" spans="1:14" ht="17.45" customHeight="1" x14ac:dyDescent="0.2">
      <c r="A29" s="102">
        <v>24</v>
      </c>
      <c r="B29" s="90"/>
      <c r="C29" s="41"/>
      <c r="D29" s="63"/>
      <c r="E29" s="29"/>
      <c r="F29" s="25"/>
      <c r="G29" s="27"/>
      <c r="H29" s="64">
        <f t="shared" si="0"/>
        <v>1</v>
      </c>
      <c r="I29" s="25">
        <f t="shared" si="1"/>
        <v>0.5</v>
      </c>
      <c r="J29" s="27">
        <f t="shared" si="2"/>
        <v>1</v>
      </c>
      <c r="K29" s="88">
        <f t="shared" si="3"/>
        <v>0</v>
      </c>
      <c r="L29" s="88">
        <f t="shared" si="4"/>
        <v>0</v>
      </c>
      <c r="M29" s="66"/>
      <c r="N29" s="62"/>
    </row>
    <row r="30" spans="1:14" ht="17.45" customHeight="1" x14ac:dyDescent="0.2">
      <c r="A30" s="102">
        <v>25</v>
      </c>
      <c r="B30" s="90"/>
      <c r="C30" s="41"/>
      <c r="D30" s="63"/>
      <c r="E30" s="29"/>
      <c r="F30" s="25"/>
      <c r="G30" s="27"/>
      <c r="H30" s="64">
        <f t="shared" si="0"/>
        <v>1</v>
      </c>
      <c r="I30" s="25">
        <f t="shared" si="1"/>
        <v>0.5</v>
      </c>
      <c r="J30" s="27">
        <f t="shared" si="2"/>
        <v>1</v>
      </c>
      <c r="K30" s="88">
        <f t="shared" si="3"/>
        <v>0</v>
      </c>
      <c r="L30" s="88">
        <f t="shared" si="4"/>
        <v>0</v>
      </c>
      <c r="M30" s="66"/>
      <c r="N30" s="62"/>
    </row>
    <row r="31" spans="1:14" ht="17.45" customHeight="1" thickBot="1" x14ac:dyDescent="0.25">
      <c r="A31" s="107">
        <v>26</v>
      </c>
      <c r="B31" s="55"/>
      <c r="C31" s="41"/>
      <c r="D31" s="61"/>
      <c r="E31" s="30"/>
      <c r="F31" s="75"/>
      <c r="G31" s="76"/>
      <c r="H31" s="64">
        <f t="shared" si="0"/>
        <v>1</v>
      </c>
      <c r="I31" s="25">
        <f t="shared" si="1"/>
        <v>0.5</v>
      </c>
      <c r="J31" s="98">
        <f t="shared" si="2"/>
        <v>1</v>
      </c>
      <c r="K31" s="88">
        <f t="shared" si="3"/>
        <v>0</v>
      </c>
      <c r="L31" s="88">
        <f>K31*(1+$L$4)</f>
        <v>0</v>
      </c>
      <c r="M31" s="67"/>
      <c r="N31" s="62"/>
    </row>
    <row r="32" spans="1:14" ht="17.45" customHeight="1" thickTop="1" x14ac:dyDescent="0.2">
      <c r="B32" s="31"/>
      <c r="C32" s="6"/>
      <c r="D32" s="8" t="s">
        <v>1</v>
      </c>
      <c r="E32" s="32"/>
      <c r="F32" s="77"/>
      <c r="G32" s="78"/>
      <c r="H32" s="79"/>
      <c r="I32" s="83" t="s">
        <v>21</v>
      </c>
      <c r="J32" s="64">
        <v>1</v>
      </c>
      <c r="K32" s="99">
        <f>SUMIF($H$6:$H$31,J32,$K$6:$K$31)</f>
        <v>0</v>
      </c>
      <c r="L32" s="95">
        <f>(1+$L$4)*K32</f>
        <v>0</v>
      </c>
      <c r="M32" s="84">
        <v>4</v>
      </c>
      <c r="N32" s="85">
        <f>L32*M32</f>
        <v>0</v>
      </c>
    </row>
    <row r="33" spans="2:14" ht="17.45" customHeight="1" x14ac:dyDescent="0.2">
      <c r="B33" s="31"/>
      <c r="C33" s="6"/>
      <c r="D33" s="8"/>
      <c r="E33" s="32"/>
      <c r="F33" s="73"/>
      <c r="G33" s="32"/>
      <c r="H33" s="80"/>
      <c r="I33" s="82"/>
      <c r="J33" s="64">
        <v>1.25</v>
      </c>
      <c r="K33" s="96">
        <f>SUMIFS($K$6:$K$31,$H$6:$H$31,"&gt;"&amp;J32,$H$6:$H$31,"&lt;="&amp;J33)</f>
        <v>0</v>
      </c>
      <c r="L33" s="96">
        <f>(1+$L$4)*K33</f>
        <v>0</v>
      </c>
      <c r="M33" s="86">
        <v>4.25</v>
      </c>
      <c r="N33" s="62">
        <f>L33*M33</f>
        <v>0</v>
      </c>
    </row>
    <row r="34" spans="2:14" ht="17.45" customHeight="1" x14ac:dyDescent="0.2">
      <c r="B34" s="31"/>
      <c r="C34" s="6"/>
      <c r="D34" s="8"/>
      <c r="E34" s="32"/>
      <c r="F34" s="73"/>
      <c r="G34" s="32"/>
      <c r="H34" s="80"/>
      <c r="I34" s="82"/>
      <c r="J34" s="64">
        <v>1.5</v>
      </c>
      <c r="K34" s="96">
        <f>SUMIFS($K$6:$K$31,$H$6:$H$31,"&gt;"&amp;J33,$H$6:$H$31,"&lt;="&amp;J34)</f>
        <v>0</v>
      </c>
      <c r="L34" s="96">
        <f>(1+$L$4)*K34</f>
        <v>0</v>
      </c>
      <c r="M34" s="86">
        <v>4.5</v>
      </c>
      <c r="N34" s="62">
        <f>L34*M34</f>
        <v>0</v>
      </c>
    </row>
    <row r="35" spans="2:14" ht="17.45" customHeight="1" x14ac:dyDescent="0.2">
      <c r="B35" s="31"/>
      <c r="C35" s="6"/>
      <c r="D35" s="8"/>
      <c r="E35" s="32"/>
      <c r="F35" s="73"/>
      <c r="G35" s="32"/>
      <c r="H35" s="80"/>
      <c r="I35" s="82"/>
      <c r="J35" s="64">
        <v>2</v>
      </c>
      <c r="K35" s="96">
        <f>SUMIFS($K$6:$K$31,$H$6:$H$31,"&gt;"&amp;J34,$H$6:$H$31,"&lt;="&amp;J35)</f>
        <v>0</v>
      </c>
      <c r="L35" s="96">
        <f>(1+$L$4)*K35</f>
        <v>0</v>
      </c>
      <c r="M35" s="86">
        <v>5</v>
      </c>
      <c r="N35" s="62">
        <f>L35*M35</f>
        <v>0</v>
      </c>
    </row>
    <row r="36" spans="2:14" ht="17.45" customHeight="1" thickBot="1" x14ac:dyDescent="0.25">
      <c r="B36" s="31"/>
      <c r="C36" s="6"/>
      <c r="D36" s="8"/>
      <c r="E36" s="32"/>
      <c r="F36" s="59"/>
      <c r="G36" s="60"/>
      <c r="H36" s="81"/>
      <c r="I36" s="74"/>
      <c r="J36" s="100">
        <v>2.5</v>
      </c>
      <c r="K36" s="96">
        <f>SUMIFS($K$6:$K$31,$H$6:$H$31,"&gt;"&amp;J35,$H$6:$H$31,"&lt;="&amp;J36)</f>
        <v>0</v>
      </c>
      <c r="L36" s="97">
        <f>(1+$L$4)*K36</f>
        <v>0</v>
      </c>
      <c r="M36" s="87">
        <v>6</v>
      </c>
      <c r="N36" s="104">
        <f>L36*M36</f>
        <v>0</v>
      </c>
    </row>
    <row r="37" spans="2:14" ht="17.45" customHeight="1" thickTop="1" thickBot="1" x14ac:dyDescent="0.25">
      <c r="B37" s="8"/>
      <c r="C37" s="8"/>
      <c r="D37" s="8"/>
      <c r="E37" s="8"/>
      <c r="F37" s="33" t="s">
        <v>10</v>
      </c>
      <c r="G37" s="34" t="s">
        <v>18</v>
      </c>
      <c r="H37" s="35"/>
      <c r="I37" s="35"/>
      <c r="J37" s="35"/>
      <c r="K37" s="35"/>
      <c r="L37" s="36" t="s">
        <v>16</v>
      </c>
      <c r="M37" s="37"/>
      <c r="N37" s="105">
        <f>SUM(N32:N36)</f>
        <v>0</v>
      </c>
    </row>
    <row r="38" spans="2:14" ht="17.45" customHeight="1" x14ac:dyDescent="0.2">
      <c r="B38" s="8"/>
      <c r="C38" s="8"/>
      <c r="D38" s="8"/>
      <c r="E38" s="8"/>
      <c r="F38" s="38"/>
      <c r="G38" s="68"/>
      <c r="H38" s="39"/>
      <c r="I38" s="40"/>
      <c r="J38" s="40"/>
      <c r="K38" s="40"/>
      <c r="L38" s="40"/>
      <c r="M38" s="41"/>
      <c r="N38" s="42"/>
    </row>
    <row r="39" spans="2:14" ht="17.45" customHeight="1" x14ac:dyDescent="0.2">
      <c r="B39" s="8"/>
      <c r="C39" s="8"/>
      <c r="D39" s="8"/>
      <c r="E39" s="8"/>
      <c r="F39" s="47"/>
      <c r="G39" s="70"/>
      <c r="H39" s="44"/>
      <c r="I39" s="44"/>
      <c r="J39" s="44"/>
      <c r="K39" s="44"/>
      <c r="L39" s="44"/>
      <c r="M39" s="46"/>
      <c r="N39" s="45"/>
    </row>
    <row r="40" spans="2:14" ht="17.45" customHeight="1" x14ac:dyDescent="0.2">
      <c r="B40" s="8"/>
      <c r="C40" s="8"/>
      <c r="D40" s="8"/>
      <c r="E40" s="8"/>
      <c r="F40" s="43"/>
      <c r="G40" s="69"/>
      <c r="H40" s="49"/>
      <c r="I40" s="49"/>
      <c r="J40" s="49"/>
      <c r="K40" s="49"/>
      <c r="L40" s="49"/>
      <c r="M40" s="50"/>
      <c r="N40" s="51"/>
    </row>
    <row r="41" spans="2:14" ht="15" x14ac:dyDescent="0.2">
      <c r="B41" s="8"/>
      <c r="C41" s="8"/>
      <c r="D41" s="8"/>
      <c r="E41" s="8"/>
      <c r="F41" s="71"/>
      <c r="G41" s="72"/>
      <c r="H41" s="49"/>
      <c r="I41" s="49"/>
      <c r="J41" s="49"/>
      <c r="K41" s="49"/>
      <c r="L41" s="49"/>
      <c r="M41" s="50"/>
      <c r="N41" s="51"/>
    </row>
    <row r="42" spans="2:14" ht="15" x14ac:dyDescent="0.2">
      <c r="B42" s="8"/>
      <c r="C42" s="8"/>
      <c r="E42" s="8"/>
      <c r="F42" s="47"/>
      <c r="G42" s="48"/>
      <c r="H42" s="49"/>
      <c r="I42" s="49"/>
      <c r="J42" s="49"/>
      <c r="K42" s="49"/>
      <c r="L42" s="49"/>
      <c r="M42" s="50"/>
      <c r="N42" s="51"/>
    </row>
    <row r="43" spans="2:14" ht="15.75" thickBot="1" x14ac:dyDescent="0.25">
      <c r="B43" s="8"/>
      <c r="C43" s="8"/>
      <c r="E43" s="8"/>
      <c r="F43" s="52"/>
      <c r="G43" s="53"/>
      <c r="H43" s="54"/>
      <c r="I43" s="54"/>
      <c r="J43" s="54"/>
      <c r="K43" s="54"/>
      <c r="L43" s="55"/>
      <c r="M43" s="50"/>
      <c r="N43" s="51"/>
    </row>
    <row r="44" spans="2:14" ht="16.5" thickTop="1" thickBot="1" x14ac:dyDescent="0.25">
      <c r="E44" s="8"/>
      <c r="F44" s="8"/>
      <c r="G44" s="8"/>
      <c r="H44" s="8"/>
      <c r="I44" s="8"/>
      <c r="J44" s="8"/>
      <c r="K44" s="8"/>
      <c r="L44" s="8"/>
      <c r="M44" s="56" t="s">
        <v>17</v>
      </c>
      <c r="N44" s="57">
        <f>SUM(N37:N43)</f>
        <v>0</v>
      </c>
    </row>
    <row r="45" spans="2:14" ht="13.5" thickTop="1" x14ac:dyDescent="0.2"/>
  </sheetData>
  <phoneticPr fontId="0" type="noConversion"/>
  <printOptions horizontalCentered="1"/>
  <pageMargins left="0.3" right="0.55000000000000004" top="0.6" bottom="0.5" header="0" footer="0.5"/>
  <pageSetup scale="97" orientation="landscape" horizontalDpi="360" verticalDpi="36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09786FD1503C48BF62C7F65638E54A" ma:contentTypeVersion="16" ma:contentTypeDescription="Create a new document." ma:contentTypeScope="" ma:versionID="0e1fb34255e6ed715d55c2fffae33fd8">
  <xsd:schema xmlns:xsd="http://www.w3.org/2001/XMLSchema" xmlns:xs="http://www.w3.org/2001/XMLSchema" xmlns:p="http://schemas.microsoft.com/office/2006/metadata/properties" xmlns:ns3="b9cdfd79-fb61-4274-bc8b-6e3b4ef6abab" xmlns:ns4="5cd84719-f64a-4434-a199-652af6d77ccc" targetNamespace="http://schemas.microsoft.com/office/2006/metadata/properties" ma:root="true" ma:fieldsID="c8c2bbd9807dba39de99c4469143854e" ns3:_="" ns4:_="">
    <xsd:import namespace="b9cdfd79-fb61-4274-bc8b-6e3b4ef6abab"/>
    <xsd:import namespace="5cd84719-f64a-4434-a199-652af6d77cc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dfd79-fb61-4274-bc8b-6e3b4ef6ab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84719-f64a-4434-a199-652af6d77cc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9cdfd79-fb61-4274-bc8b-6e3b4ef6abab" xsi:nil="true"/>
  </documentManagement>
</p:properties>
</file>

<file path=customXml/itemProps1.xml><?xml version="1.0" encoding="utf-8"?>
<ds:datastoreItem xmlns:ds="http://schemas.openxmlformats.org/officeDocument/2006/customXml" ds:itemID="{C647505B-2A66-47CC-839B-463E15D4CA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cdfd79-fb61-4274-bc8b-6e3b4ef6abab"/>
    <ds:schemaRef ds:uri="5cd84719-f64a-4434-a199-652af6d77c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7A9FB6-3D94-481E-AE86-1700C17F90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AE8A25-CB81-4BAC-94AF-BF99BE2757EB}">
  <ds:schemaRefs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5cd84719-f64a-4434-a199-652af6d77ccc"/>
    <ds:schemaRef ds:uri="http://schemas.microsoft.com/office/infopath/2007/PartnerControls"/>
    <ds:schemaRef ds:uri="b9cdfd79-fb61-4274-bc8b-6e3b4ef6aba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Cutlist</vt:lpstr>
      <vt:lpstr>Sheet3</vt:lpstr>
      <vt:lpstr>Cutlist!Print_Area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Stammerjohn</dc:creator>
  <cp:lastModifiedBy>Ramirez, Crystal</cp:lastModifiedBy>
  <cp:lastPrinted>2011-10-02T01:11:29Z</cp:lastPrinted>
  <dcterms:created xsi:type="dcterms:W3CDTF">2001-01-17T00:10:42Z</dcterms:created>
  <dcterms:modified xsi:type="dcterms:W3CDTF">2024-11-18T22:27:16Z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0x010100E609786FD1503C48BF62C7F65638E54A</vt:lpwstr>
  </property>
</Properties>
</file>